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1220" windowHeight="5970"/>
  </bookViews>
  <sheets>
    <sheet name="Score_sheet" sheetId="1" r:id="rId1"/>
    <sheet name="Feuil1" sheetId="2" r:id="rId2"/>
  </sheets>
  <definedNames>
    <definedName name="_xlnm.Print_Area" localSheetId="0">Score_sheet!$A$1:$T$41</definedName>
    <definedName name="_xlnm.Print_Titles" localSheetId="0">Score_sheet!$5:$6</definedName>
  </definedNames>
  <calcPr calcId="145621"/>
</workbook>
</file>

<file path=xl/calcChain.xml><?xml version="1.0" encoding="utf-8"?>
<calcChain xmlns="http://schemas.openxmlformats.org/spreadsheetml/2006/main">
  <c r="R41" i="1" l="1"/>
  <c r="R40" i="1"/>
  <c r="R36" i="1"/>
  <c r="R37" i="1"/>
  <c r="R38" i="1"/>
  <c r="R34" i="1"/>
  <c r="R32" i="1"/>
  <c r="R30" i="1"/>
  <c r="R22" i="1"/>
  <c r="R20" i="1"/>
  <c r="R19" i="1"/>
  <c r="R17" i="1"/>
  <c r="R15" i="1"/>
  <c r="R13" i="1"/>
  <c r="R10" i="1"/>
  <c r="R11" i="1"/>
  <c r="R7" i="1"/>
  <c r="R8" i="1"/>
  <c r="T39" i="1"/>
  <c r="T35" i="1"/>
  <c r="T33" i="1"/>
  <c r="T31" i="1"/>
  <c r="T18" i="1"/>
  <c r="T16" i="1"/>
  <c r="T21" i="1"/>
  <c r="T14" i="1"/>
  <c r="T12" i="1"/>
  <c r="T9" i="1"/>
  <c r="V34" i="1" l="1"/>
  <c r="T30" i="1"/>
  <c r="T41" i="1"/>
  <c r="T40" i="1"/>
  <c r="T36" i="1"/>
  <c r="T37" i="1"/>
  <c r="T38" i="1"/>
  <c r="T34" i="1"/>
  <c r="T32" i="1"/>
  <c r="T23" i="1"/>
  <c r="T7" i="1"/>
  <c r="T10" i="1"/>
  <c r="T22" i="1"/>
  <c r="T20" i="1"/>
  <c r="T19" i="1"/>
  <c r="T13" i="1"/>
  <c r="T15" i="1"/>
  <c r="T17" i="1"/>
  <c r="T8" i="1"/>
  <c r="T11" i="1"/>
</calcChain>
</file>

<file path=xl/sharedStrings.xml><?xml version="1.0" encoding="utf-8"?>
<sst xmlns="http://schemas.openxmlformats.org/spreadsheetml/2006/main" count="209" uniqueCount="135">
  <si>
    <t>CAT</t>
  </si>
  <si>
    <t>CLUB</t>
  </si>
  <si>
    <t>Best</t>
  </si>
  <si>
    <t>TOTAL</t>
  </si>
  <si>
    <t>Lot</t>
  </si>
  <si>
    <t>BWT</t>
  </si>
  <si>
    <t>Y o B</t>
  </si>
  <si>
    <t>SNATCH</t>
  </si>
  <si>
    <t>CLEAN &amp; JERK</t>
  </si>
  <si>
    <t>SURNAME</t>
  </si>
  <si>
    <t>FIRSTNAME</t>
  </si>
  <si>
    <t>Date</t>
  </si>
  <si>
    <t>Location :</t>
  </si>
  <si>
    <t>mem.</t>
  </si>
  <si>
    <t>Dra.</t>
  </si>
  <si>
    <t>RANK</t>
  </si>
  <si>
    <t>BRECHT</t>
  </si>
  <si>
    <t>Alysa</t>
  </si>
  <si>
    <t>JACOBSON</t>
  </si>
  <si>
    <t>Hannah</t>
  </si>
  <si>
    <t>HILLS</t>
  </si>
  <si>
    <t>Sarah</t>
  </si>
  <si>
    <t>TRAN</t>
  </si>
  <si>
    <t>Jenny</t>
  </si>
  <si>
    <t>CALLAHAN</t>
  </si>
  <si>
    <t>courtney</t>
  </si>
  <si>
    <t>DARCHUK-PARENTEAU</t>
  </si>
  <si>
    <t>Whitney</t>
  </si>
  <si>
    <t>HAYES</t>
  </si>
  <si>
    <t>Kylie</t>
  </si>
  <si>
    <t>THIEL</t>
  </si>
  <si>
    <t>Annika</t>
  </si>
  <si>
    <t>McPHERSON</t>
  </si>
  <si>
    <t>Melissa</t>
  </si>
  <si>
    <t>MUSHANSKI</t>
  </si>
  <si>
    <t>DERRY</t>
  </si>
  <si>
    <t>Crystal</t>
  </si>
  <si>
    <t>KLEMPNER</t>
  </si>
  <si>
    <t>Sandi</t>
  </si>
  <si>
    <t>EMMONS</t>
  </si>
  <si>
    <t>Sydney</t>
  </si>
  <si>
    <t>ANDERSON</t>
  </si>
  <si>
    <t>Colton</t>
  </si>
  <si>
    <t>BROWN</t>
  </si>
  <si>
    <t>Mackay</t>
  </si>
  <si>
    <t>ANSELL</t>
  </si>
  <si>
    <t>Alex</t>
  </si>
  <si>
    <t>EFTERKARI</t>
  </si>
  <si>
    <t>Shayan</t>
  </si>
  <si>
    <t>TRINH</t>
  </si>
  <si>
    <t>Jason</t>
  </si>
  <si>
    <t>DOOLEY</t>
  </si>
  <si>
    <t>Taylor</t>
  </si>
  <si>
    <t>Chris</t>
  </si>
  <si>
    <t>TOURNIER</t>
  </si>
  <si>
    <t>Braden</t>
  </si>
  <si>
    <t>POW</t>
  </si>
  <si>
    <t>Shane</t>
  </si>
  <si>
    <t>ROSSMO</t>
  </si>
  <si>
    <t>Luke</t>
  </si>
  <si>
    <t>BENOIT</t>
  </si>
  <si>
    <t>Steve</t>
  </si>
  <si>
    <t>DONOHUE</t>
  </si>
  <si>
    <t>Jordan</t>
  </si>
  <si>
    <t>JAIN</t>
  </si>
  <si>
    <t>Nish</t>
  </si>
  <si>
    <t>SAMAYOA</t>
  </si>
  <si>
    <t>David</t>
  </si>
  <si>
    <t>CHANDLER</t>
  </si>
  <si>
    <t>Corey</t>
  </si>
  <si>
    <t>HOEFT</t>
  </si>
  <si>
    <t>Colin</t>
  </si>
  <si>
    <t>PAULUS</t>
  </si>
  <si>
    <t>Eric</t>
  </si>
  <si>
    <t>GORDON</t>
  </si>
  <si>
    <t>MARTENS</t>
  </si>
  <si>
    <t>Cal</t>
  </si>
  <si>
    <t>Saskatchewan Weightlifting Association</t>
  </si>
  <si>
    <t>SINC.</t>
  </si>
  <si>
    <t>Session 1</t>
  </si>
  <si>
    <t>Session 2</t>
  </si>
  <si>
    <t>GEND</t>
  </si>
  <si>
    <t>F</t>
  </si>
  <si>
    <t>48JR</t>
  </si>
  <si>
    <t>75+</t>
  </si>
  <si>
    <t>Lindsey</t>
  </si>
  <si>
    <t>CF Lair</t>
  </si>
  <si>
    <t>M</t>
  </si>
  <si>
    <t>2nd</t>
  </si>
  <si>
    <t>1st</t>
  </si>
  <si>
    <t>3rd</t>
  </si>
  <si>
    <t>Reebok 306 Open</t>
  </si>
  <si>
    <t>Saskatoon, SK</t>
  </si>
  <si>
    <t>MILLER</t>
  </si>
  <si>
    <t>Peyton</t>
  </si>
  <si>
    <t>58JR</t>
  </si>
  <si>
    <t>HAY</t>
  </si>
  <si>
    <t>Elliana</t>
  </si>
  <si>
    <t>ANDREWS</t>
  </si>
  <si>
    <t>Chelsea</t>
  </si>
  <si>
    <t>ARTHURS</t>
  </si>
  <si>
    <t>Kayla</t>
  </si>
  <si>
    <t>63JR</t>
  </si>
  <si>
    <t>MATTHEWSON</t>
  </si>
  <si>
    <t>Martina</t>
  </si>
  <si>
    <t>MITCHELL</t>
  </si>
  <si>
    <t>Samantha</t>
  </si>
  <si>
    <t>COLLINGE</t>
  </si>
  <si>
    <t>Charmaine</t>
  </si>
  <si>
    <t>BARBER</t>
  </si>
  <si>
    <t>ALLARD</t>
  </si>
  <si>
    <t>Avery</t>
  </si>
  <si>
    <t>Flux</t>
  </si>
  <si>
    <t>CF MJ</t>
  </si>
  <si>
    <t>Reebok 306</t>
  </si>
  <si>
    <t xml:space="preserve">Officials: </t>
  </si>
  <si>
    <t>WOO</t>
  </si>
  <si>
    <t>Jeffrey</t>
  </si>
  <si>
    <t>McEACHERN</t>
  </si>
  <si>
    <t>KUNTZ</t>
  </si>
  <si>
    <t>Michael</t>
  </si>
  <si>
    <t>KORCHINSKI</t>
  </si>
  <si>
    <t>Nick</t>
  </si>
  <si>
    <t>CAIN</t>
  </si>
  <si>
    <t>PEPPLER</t>
  </si>
  <si>
    <t>Julian</t>
  </si>
  <si>
    <t>Corey's House of Pain</t>
  </si>
  <si>
    <t>BOROLIEN</t>
  </si>
  <si>
    <t>Caaeden</t>
  </si>
  <si>
    <t>62 JR</t>
  </si>
  <si>
    <t>77JR</t>
  </si>
  <si>
    <t>PA</t>
  </si>
  <si>
    <t>Jocelyne Moe, Deb Trofimuk, Marlene McNeeley</t>
  </si>
  <si>
    <t>Officials:</t>
  </si>
  <si>
    <t xml:space="preserve">Larry Benjamin, Ken Trofimuk,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</si>
</sst>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entury Schoolbook"/>
      <family val="2"/>
    </font>
    <font>
      <sz val="11"/>
      <color rgb="FF9C0006"/>
      <name val="Century Schoolbook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3" applyNumberFormat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/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/>
    <xf numFmtId="0" fontId="5" fillId="3" borderId="1" xfId="2" applyBorder="1"/>
    <xf numFmtId="0" fontId="4" fillId="2" borderId="1" xfId="1" applyBorder="1"/>
    <xf numFmtId="164" fontId="0" fillId="0" borderId="1" xfId="0" applyNumberFormat="1" applyBorder="1"/>
    <xf numFmtId="164" fontId="2" fillId="0" borderId="0" xfId="0" applyNumberFormat="1" applyFont="1"/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/>
    <xf numFmtId="1" fontId="10" fillId="7" borderId="4" xfId="3" applyNumberFormat="1" applyFill="1" applyBorder="1" applyAlignment="1">
      <alignment horizontal="center"/>
    </xf>
    <xf numFmtId="164" fontId="0" fillId="7" borderId="1" xfId="0" applyNumberFormat="1" applyFill="1" applyBorder="1"/>
    <xf numFmtId="0" fontId="8" fillId="0" borderId="0" xfId="1" applyFont="1" applyFill="1" applyBorder="1" applyAlignment="1">
      <alignment horizontal="left"/>
    </xf>
    <xf numFmtId="1" fontId="10" fillId="6" borderId="1" xfId="3" applyNumberFormat="1" applyBorder="1" applyAlignment="1">
      <alignment horizontal="center"/>
    </xf>
    <xf numFmtId="1" fontId="10" fillId="7" borderId="1" xfId="3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2" borderId="5" xfId="1" applyBorder="1"/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28" zoomScale="80" zoomScaleNormal="80" workbookViewId="0">
      <selection activeCell="R40" sqref="R40"/>
    </sheetView>
  </sheetViews>
  <sheetFormatPr defaultColWidth="10.85546875" defaultRowHeight="12.75" x14ac:dyDescent="0.2"/>
  <cols>
    <col min="1" max="1" width="5.85546875" style="8" customWidth="1"/>
    <col min="2" max="2" width="4.5703125" style="8" customWidth="1"/>
    <col min="3" max="3" width="22.5703125" style="8" customWidth="1"/>
    <col min="4" max="4" width="17.7109375" style="8" customWidth="1"/>
    <col min="5" max="5" width="7.5703125" style="8" customWidth="1"/>
    <col min="6" max="6" width="8.28515625" style="1" customWidth="1"/>
    <col min="7" max="7" width="7.7109375" style="1" customWidth="1"/>
    <col min="8" max="8" width="13" style="1" customWidth="1"/>
    <col min="9" max="9" width="11.28515625" style="1" customWidth="1"/>
    <col min="10" max="12" width="7.140625" style="1" customWidth="1"/>
    <col min="13" max="13" width="8.28515625" style="1" customWidth="1"/>
    <col min="14" max="16" width="7.140625" style="1" customWidth="1"/>
    <col min="17" max="17" width="8.5703125" style="1" customWidth="1"/>
    <col min="18" max="18" width="8.28515625" style="1" customWidth="1"/>
    <col min="19" max="19" width="6.28515625" style="1" customWidth="1"/>
    <col min="20" max="20" width="11.42578125" style="1" customWidth="1"/>
    <col min="21" max="21" width="10.85546875" style="8"/>
    <col min="22" max="22" width="12.5703125" style="8" bestFit="1" customWidth="1"/>
    <col min="23" max="16384" width="10.85546875" style="8"/>
  </cols>
  <sheetData>
    <row r="1" spans="1:22" ht="29.25" customHeight="1" x14ac:dyDescent="0.25">
      <c r="A1" s="7" t="s">
        <v>77</v>
      </c>
      <c r="I1" s="7"/>
      <c r="J1" s="26" t="s">
        <v>91</v>
      </c>
      <c r="K1" s="10"/>
      <c r="L1" s="24"/>
      <c r="M1" s="10"/>
      <c r="N1" s="24"/>
      <c r="O1" s="24"/>
      <c r="P1" s="24"/>
      <c r="Q1" s="24"/>
      <c r="R1" s="9"/>
      <c r="S1" s="10"/>
      <c r="T1" s="10"/>
    </row>
    <row r="2" spans="1:22" ht="26.25" customHeight="1" x14ac:dyDescent="0.25">
      <c r="A2" s="7"/>
      <c r="I2" s="11" t="s">
        <v>12</v>
      </c>
      <c r="J2" s="54" t="s">
        <v>92</v>
      </c>
      <c r="K2" s="54"/>
      <c r="L2" s="54"/>
      <c r="M2" s="54"/>
      <c r="N2" s="54"/>
      <c r="O2" s="25"/>
      <c r="P2" s="25" t="s">
        <v>11</v>
      </c>
      <c r="Q2" s="51">
        <v>42266</v>
      </c>
      <c r="R2" s="52"/>
      <c r="S2" s="52"/>
    </row>
    <row r="3" spans="1:22" ht="26.25" customHeight="1" x14ac:dyDescent="0.25">
      <c r="A3" s="7"/>
      <c r="I3" s="11"/>
      <c r="J3" s="27"/>
      <c r="K3" s="27"/>
      <c r="L3" s="27"/>
      <c r="M3" s="27"/>
      <c r="N3" s="27"/>
      <c r="O3" s="25"/>
      <c r="P3" s="25"/>
      <c r="Q3" s="28"/>
      <c r="R3" s="28"/>
      <c r="S3" s="28"/>
    </row>
    <row r="4" spans="1:22" ht="25.15" customHeight="1" x14ac:dyDescent="0.25">
      <c r="C4" s="42" t="s">
        <v>79</v>
      </c>
    </row>
    <row r="5" spans="1:22" ht="25.15" customHeight="1" x14ac:dyDescent="0.2">
      <c r="A5" s="14"/>
      <c r="B5" s="13" t="s">
        <v>14</v>
      </c>
      <c r="C5" s="13"/>
      <c r="D5" s="13"/>
      <c r="E5" s="13"/>
      <c r="F5" s="14"/>
      <c r="G5" s="14"/>
      <c r="H5" s="14"/>
      <c r="I5" s="14"/>
      <c r="J5" s="53" t="s">
        <v>7</v>
      </c>
      <c r="K5" s="53"/>
      <c r="L5" s="53"/>
      <c r="M5" s="14"/>
      <c r="N5" s="53" t="s">
        <v>8</v>
      </c>
      <c r="O5" s="53"/>
      <c r="P5" s="53"/>
      <c r="Q5" s="14"/>
      <c r="R5" s="14"/>
      <c r="S5" s="14"/>
      <c r="T5" s="14"/>
    </row>
    <row r="6" spans="1:22" ht="25.15" customHeight="1" x14ac:dyDescent="0.2">
      <c r="A6" s="13" t="s">
        <v>13</v>
      </c>
      <c r="B6" s="13" t="s">
        <v>4</v>
      </c>
      <c r="C6" s="13" t="s">
        <v>9</v>
      </c>
      <c r="D6" s="13" t="s">
        <v>10</v>
      </c>
      <c r="E6" s="13" t="s">
        <v>81</v>
      </c>
      <c r="F6" s="14" t="s">
        <v>0</v>
      </c>
      <c r="G6" s="14" t="s">
        <v>5</v>
      </c>
      <c r="H6" s="14" t="s">
        <v>1</v>
      </c>
      <c r="I6" s="14" t="s">
        <v>6</v>
      </c>
      <c r="J6" s="14">
        <v>1</v>
      </c>
      <c r="K6" s="14">
        <v>2</v>
      </c>
      <c r="L6" s="14">
        <v>3</v>
      </c>
      <c r="M6" s="14" t="s">
        <v>2</v>
      </c>
      <c r="N6" s="14">
        <v>1</v>
      </c>
      <c r="O6" s="14">
        <v>2</v>
      </c>
      <c r="P6" s="14">
        <v>3</v>
      </c>
      <c r="Q6" s="14" t="s">
        <v>2</v>
      </c>
      <c r="R6" s="14" t="s">
        <v>3</v>
      </c>
      <c r="S6" s="14" t="s">
        <v>15</v>
      </c>
      <c r="T6" s="14" t="s">
        <v>78</v>
      </c>
    </row>
    <row r="7" spans="1:22" ht="25.15" customHeight="1" x14ac:dyDescent="0.25">
      <c r="A7" s="13"/>
      <c r="B7" s="13">
        <v>10</v>
      </c>
      <c r="C7" s="16" t="s">
        <v>18</v>
      </c>
      <c r="D7" s="13" t="s">
        <v>19</v>
      </c>
      <c r="E7" s="13" t="s">
        <v>82</v>
      </c>
      <c r="F7" s="17" t="s">
        <v>83</v>
      </c>
      <c r="G7" s="18">
        <v>47.05</v>
      </c>
      <c r="H7" s="17" t="s">
        <v>131</v>
      </c>
      <c r="I7" s="17">
        <v>1999</v>
      </c>
      <c r="J7" s="48">
        <v>33</v>
      </c>
      <c r="K7" s="47">
        <v>36</v>
      </c>
      <c r="L7" s="48">
        <v>36</v>
      </c>
      <c r="M7" s="55">
        <v>36</v>
      </c>
      <c r="N7" s="48">
        <v>43</v>
      </c>
      <c r="O7" s="48">
        <v>46</v>
      </c>
      <c r="P7" s="48">
        <v>49</v>
      </c>
      <c r="Q7" s="45">
        <v>49</v>
      </c>
      <c r="R7" s="60">
        <f>SUM(M7+Q7)</f>
        <v>85</v>
      </c>
      <c r="S7" s="44" t="s">
        <v>89</v>
      </c>
      <c r="T7" s="49">
        <f>IF(E7="M",R7*10^((0.79435814057)*(LOG(G7/174.393))^2),IF(E7="F",(R7*10^((0.89726074)*(LOG(G7/148.026))^2))," "))</f>
        <v>141.82250864210877</v>
      </c>
    </row>
    <row r="8" spans="1:22" ht="25.15" customHeight="1" x14ac:dyDescent="0.25">
      <c r="A8" s="13"/>
      <c r="B8" s="13">
        <v>2</v>
      </c>
      <c r="C8" s="16" t="s">
        <v>96</v>
      </c>
      <c r="D8" s="13" t="s">
        <v>97</v>
      </c>
      <c r="E8" s="13" t="s">
        <v>82</v>
      </c>
      <c r="F8" s="17" t="s">
        <v>83</v>
      </c>
      <c r="G8" s="18">
        <v>37.700000000000003</v>
      </c>
      <c r="H8" s="17" t="s">
        <v>112</v>
      </c>
      <c r="I8" s="17"/>
      <c r="J8" s="47">
        <v>15</v>
      </c>
      <c r="K8" s="48">
        <v>15</v>
      </c>
      <c r="L8" s="48">
        <v>18</v>
      </c>
      <c r="M8" s="55">
        <v>18</v>
      </c>
      <c r="N8" s="48">
        <v>17</v>
      </c>
      <c r="O8" s="48">
        <v>20</v>
      </c>
      <c r="P8" s="48">
        <v>23</v>
      </c>
      <c r="Q8" s="45">
        <v>23</v>
      </c>
      <c r="R8" s="60">
        <f>SUM(M8+Q8)</f>
        <v>41</v>
      </c>
      <c r="S8" s="14" t="s">
        <v>88</v>
      </c>
      <c r="T8" s="49">
        <f>IF(E8="M",R8*10^((0.79435814057)*(LOG(G8/174.393))^2),IF(E8="F",(R8*10^((0.89726074)*(LOG(G8/148.026))^2))," "))</f>
        <v>84.989677242621426</v>
      </c>
    </row>
    <row r="9" spans="1:22" s="46" customFormat="1" ht="25.15" customHeight="1" x14ac:dyDescent="0.25">
      <c r="A9" s="37"/>
      <c r="B9" s="37"/>
      <c r="C9" s="38"/>
      <c r="D9" s="37"/>
      <c r="E9" s="37"/>
      <c r="F9" s="39"/>
      <c r="G9" s="40"/>
      <c r="H9" s="39"/>
      <c r="I9" s="39"/>
      <c r="J9" s="56"/>
      <c r="K9" s="56"/>
      <c r="L9" s="56"/>
      <c r="M9" s="56"/>
      <c r="N9" s="56"/>
      <c r="O9" s="56"/>
      <c r="P9" s="56"/>
      <c r="Q9" s="56"/>
      <c r="R9" s="61"/>
      <c r="S9" s="41"/>
      <c r="T9" s="58" t="str">
        <f t="shared" ref="T9" si="0">IF(E9="M",R9*10^((0.79435814057)*(LOG(G9/174.393))^2),IF(E9="F",(R9*10^((0.89726074)*(LOG(G9/148.026))^2))," "))</f>
        <v xml:space="preserve"> </v>
      </c>
    </row>
    <row r="10" spans="1:22" ht="25.15" customHeight="1" x14ac:dyDescent="0.25">
      <c r="A10" s="13"/>
      <c r="B10" s="13">
        <v>12</v>
      </c>
      <c r="C10" s="16" t="s">
        <v>110</v>
      </c>
      <c r="D10" s="13" t="s">
        <v>111</v>
      </c>
      <c r="E10" s="13" t="s">
        <v>82</v>
      </c>
      <c r="F10" s="17" t="s">
        <v>95</v>
      </c>
      <c r="G10" s="18">
        <v>53.5</v>
      </c>
      <c r="H10" s="17" t="s">
        <v>112</v>
      </c>
      <c r="I10" s="17">
        <v>2003</v>
      </c>
      <c r="J10" s="47">
        <v>24</v>
      </c>
      <c r="K10" s="48">
        <v>24</v>
      </c>
      <c r="L10" s="48">
        <v>27</v>
      </c>
      <c r="M10" s="55">
        <v>27</v>
      </c>
      <c r="N10" s="48">
        <v>32</v>
      </c>
      <c r="O10" s="48">
        <v>35</v>
      </c>
      <c r="P10" s="48">
        <v>38</v>
      </c>
      <c r="Q10" s="45">
        <v>38</v>
      </c>
      <c r="R10" s="60">
        <f>SUM(M10+Q10)</f>
        <v>65</v>
      </c>
      <c r="S10" s="15" t="s">
        <v>89</v>
      </c>
      <c r="T10" s="49">
        <f>IF(E10="M",R10*10^((0.79435814057)*(LOG(G10/174.393))^2),IF(E10="F",(R10*10^((0.89726074)*(LOG(G10/148.026))^2))," "))</f>
        <v>97.318025532476454</v>
      </c>
    </row>
    <row r="11" spans="1:22" ht="25.15" customHeight="1" x14ac:dyDescent="0.25">
      <c r="A11" s="13"/>
      <c r="B11" s="13">
        <v>1</v>
      </c>
      <c r="C11" s="20" t="s">
        <v>93</v>
      </c>
      <c r="D11" s="13" t="s">
        <v>94</v>
      </c>
      <c r="E11" s="13" t="s">
        <v>82</v>
      </c>
      <c r="F11" s="17" t="s">
        <v>95</v>
      </c>
      <c r="G11" s="18">
        <v>53.3</v>
      </c>
      <c r="H11" s="17" t="s">
        <v>112</v>
      </c>
      <c r="I11" s="17">
        <v>2005</v>
      </c>
      <c r="J11" s="48">
        <v>15</v>
      </c>
      <c r="K11" s="48">
        <v>18</v>
      </c>
      <c r="L11" s="48">
        <v>20</v>
      </c>
      <c r="M11" s="55">
        <v>20</v>
      </c>
      <c r="N11" s="48">
        <v>17</v>
      </c>
      <c r="O11" s="48">
        <v>20</v>
      </c>
      <c r="P11" s="48">
        <v>23</v>
      </c>
      <c r="Q11" s="45">
        <v>23</v>
      </c>
      <c r="R11" s="60">
        <f t="shared" ref="R11" si="1">SUM(M11+Q11)</f>
        <v>43</v>
      </c>
      <c r="S11" s="14" t="s">
        <v>88</v>
      </c>
      <c r="T11" s="49">
        <f>IF(E11="M",R11*10^((0.79435814057)*(LOG(G11/174.393))^2),IF(E11="F",(R11*10^((0.89726074)*(LOG(G11/148.026))^2))," "))</f>
        <v>64.571500495714574</v>
      </c>
      <c r="V11" s="50"/>
    </row>
    <row r="12" spans="1:22" s="46" customFormat="1" ht="25.15" customHeight="1" x14ac:dyDescent="0.25">
      <c r="A12" s="37"/>
      <c r="B12" s="37"/>
      <c r="C12" s="38"/>
      <c r="D12" s="37"/>
      <c r="E12" s="37"/>
      <c r="F12" s="39"/>
      <c r="G12" s="40"/>
      <c r="H12" s="39"/>
      <c r="I12" s="39"/>
      <c r="J12" s="56"/>
      <c r="K12" s="56"/>
      <c r="L12" s="56"/>
      <c r="M12" s="56"/>
      <c r="N12" s="56"/>
      <c r="O12" s="56"/>
      <c r="P12" s="56"/>
      <c r="Q12" s="56"/>
      <c r="R12" s="61"/>
      <c r="S12" s="41"/>
      <c r="T12" s="58" t="str">
        <f t="shared" ref="T12" si="2">IF(E12="M",R12*10^((0.79435814057)*(LOG(G12/174.393))^2),IF(E12="F",(R12*10^((0.89726074)*(LOG(G12/148.026))^2))," "))</f>
        <v xml:space="preserve"> </v>
      </c>
    </row>
    <row r="13" spans="1:22" ht="25.15" customHeight="1" x14ac:dyDescent="0.25">
      <c r="A13" s="13"/>
      <c r="B13" s="13">
        <v>5</v>
      </c>
      <c r="C13" s="20" t="s">
        <v>103</v>
      </c>
      <c r="D13" s="13" t="s">
        <v>104</v>
      </c>
      <c r="E13" s="13" t="s">
        <v>82</v>
      </c>
      <c r="F13" s="17">
        <v>58</v>
      </c>
      <c r="G13" s="18">
        <v>57.55</v>
      </c>
      <c r="H13" s="17" t="s">
        <v>113</v>
      </c>
      <c r="I13" s="17">
        <v>1983</v>
      </c>
      <c r="J13" s="48">
        <v>40</v>
      </c>
      <c r="K13" s="48">
        <v>43</v>
      </c>
      <c r="L13" s="48">
        <v>46</v>
      </c>
      <c r="M13" s="55">
        <v>46</v>
      </c>
      <c r="N13" s="48">
        <v>55</v>
      </c>
      <c r="O13" s="47">
        <v>57</v>
      </c>
      <c r="P13" s="47">
        <v>60</v>
      </c>
      <c r="Q13" s="45">
        <v>55</v>
      </c>
      <c r="R13" s="60">
        <f>SUM(M13+Q13)</f>
        <v>101</v>
      </c>
      <c r="S13" s="14" t="s">
        <v>89</v>
      </c>
      <c r="T13" s="49">
        <f t="shared" ref="T13:T14" si="3">IF(E13="M",R13*10^((0.79435814057)*(LOG(G13/174.393))^2),IF(E13="F",(R13*10^((0.89726074)*(LOG(G13/148.026))^2))," "))</f>
        <v>143.00997090781422</v>
      </c>
    </row>
    <row r="14" spans="1:22" s="46" customFormat="1" ht="25.15" customHeight="1" x14ac:dyDescent="0.25">
      <c r="A14" s="37"/>
      <c r="B14" s="37"/>
      <c r="C14" s="38"/>
      <c r="D14" s="37"/>
      <c r="E14" s="37"/>
      <c r="F14" s="39"/>
      <c r="G14" s="40"/>
      <c r="H14" s="39"/>
      <c r="I14" s="39"/>
      <c r="J14" s="56"/>
      <c r="K14" s="56"/>
      <c r="L14" s="56"/>
      <c r="M14" s="56"/>
      <c r="N14" s="56"/>
      <c r="O14" s="56"/>
      <c r="P14" s="56"/>
      <c r="Q14" s="56"/>
      <c r="R14" s="61"/>
      <c r="S14" s="41"/>
      <c r="T14" s="58" t="str">
        <f t="shared" si="3"/>
        <v xml:space="preserve"> </v>
      </c>
    </row>
    <row r="15" spans="1:22" ht="25.15" customHeight="1" x14ac:dyDescent="0.25">
      <c r="A15" s="13"/>
      <c r="B15" s="13">
        <v>3</v>
      </c>
      <c r="C15" s="20" t="s">
        <v>100</v>
      </c>
      <c r="D15" s="13" t="s">
        <v>101</v>
      </c>
      <c r="E15" s="13" t="s">
        <v>82</v>
      </c>
      <c r="F15" s="17" t="s">
        <v>102</v>
      </c>
      <c r="G15" s="18">
        <v>62.1</v>
      </c>
      <c r="H15" s="17" t="s">
        <v>114</v>
      </c>
      <c r="I15" s="17">
        <v>1996</v>
      </c>
      <c r="J15" s="48">
        <v>50</v>
      </c>
      <c r="K15" s="48">
        <v>54</v>
      </c>
      <c r="L15" s="48">
        <v>57</v>
      </c>
      <c r="M15" s="55">
        <v>57</v>
      </c>
      <c r="N15" s="48">
        <v>61</v>
      </c>
      <c r="O15" s="47">
        <v>66</v>
      </c>
      <c r="P15" s="48">
        <v>66</v>
      </c>
      <c r="Q15" s="45">
        <v>66</v>
      </c>
      <c r="R15" s="60">
        <f>SUM(M15+Q15)</f>
        <v>123</v>
      </c>
      <c r="S15" s="44" t="s">
        <v>89</v>
      </c>
      <c r="T15" s="49">
        <f>IF(E15="M",R15*10^((0.79435814057)*(LOG(G15/174.393))^2),IF(E15="F",(R15*10^((0.89726074)*(LOG(G15/148.026))^2))," "))</f>
        <v>165.04358101362183</v>
      </c>
    </row>
    <row r="16" spans="1:22" s="46" customFormat="1" ht="25.15" customHeight="1" x14ac:dyDescent="0.25">
      <c r="A16" s="37"/>
      <c r="B16" s="37"/>
      <c r="C16" s="38"/>
      <c r="D16" s="37"/>
      <c r="E16" s="37"/>
      <c r="F16" s="39"/>
      <c r="G16" s="40"/>
      <c r="H16" s="39"/>
      <c r="I16" s="39"/>
      <c r="J16" s="56"/>
      <c r="K16" s="56"/>
      <c r="L16" s="56"/>
      <c r="M16" s="56"/>
      <c r="N16" s="56"/>
      <c r="O16" s="56"/>
      <c r="P16" s="56"/>
      <c r="Q16" s="56"/>
      <c r="R16" s="61"/>
      <c r="S16" s="41"/>
      <c r="T16" s="58" t="str">
        <f t="shared" ref="T16" si="4">IF(E16="M",R16*10^((0.79435814057)*(LOG(G16/174.393))^2),IF(E16="F",(R16*10^((0.89726074)*(LOG(G16/148.026))^2))," "))</f>
        <v xml:space="preserve"> </v>
      </c>
    </row>
    <row r="17" spans="1:22" ht="25.15" customHeight="1" x14ac:dyDescent="0.25">
      <c r="A17" s="13"/>
      <c r="B17" s="13">
        <v>4</v>
      </c>
      <c r="C17" s="20" t="s">
        <v>98</v>
      </c>
      <c r="D17" s="13" t="s">
        <v>99</v>
      </c>
      <c r="E17" s="13" t="s">
        <v>82</v>
      </c>
      <c r="F17" s="17">
        <v>63</v>
      </c>
      <c r="G17" s="18">
        <v>60.2</v>
      </c>
      <c r="H17" s="17" t="s">
        <v>114</v>
      </c>
      <c r="I17" s="17">
        <v>1994</v>
      </c>
      <c r="J17" s="48">
        <v>50</v>
      </c>
      <c r="K17" s="47">
        <v>55</v>
      </c>
      <c r="L17" s="47">
        <v>55</v>
      </c>
      <c r="M17" s="55">
        <v>50</v>
      </c>
      <c r="N17" s="47">
        <v>59</v>
      </c>
      <c r="O17" s="48">
        <v>63</v>
      </c>
      <c r="P17" s="48">
        <v>68</v>
      </c>
      <c r="Q17" s="45">
        <v>68</v>
      </c>
      <c r="R17" s="60">
        <f>SUM(M17+Q17)</f>
        <v>118</v>
      </c>
      <c r="S17" s="14" t="s">
        <v>89</v>
      </c>
      <c r="T17" s="49">
        <f>IF(E17="M",R17*10^((0.79435814057)*(LOG(G17/174.393))^2),IF(E17="F",(R17*10^((0.89726074)*(LOG(G17/148.026))^2))," "))</f>
        <v>161.76137006491271</v>
      </c>
    </row>
    <row r="18" spans="1:22" s="46" customFormat="1" ht="25.15" customHeight="1" x14ac:dyDescent="0.25">
      <c r="A18" s="37"/>
      <c r="B18" s="37"/>
      <c r="C18" s="38"/>
      <c r="D18" s="37"/>
      <c r="E18" s="37"/>
      <c r="F18" s="39"/>
      <c r="G18" s="40"/>
      <c r="H18" s="39"/>
      <c r="I18" s="39"/>
      <c r="J18" s="56"/>
      <c r="K18" s="56"/>
      <c r="L18" s="56"/>
      <c r="M18" s="56"/>
      <c r="N18" s="56"/>
      <c r="O18" s="56"/>
      <c r="P18" s="56"/>
      <c r="Q18" s="56"/>
      <c r="R18" s="61"/>
      <c r="S18" s="41"/>
      <c r="T18" s="58" t="str">
        <f t="shared" ref="T18" si="5">IF(E18="M",R18*10^((0.79435814057)*(LOG(G18/174.393))^2),IF(E18="F",(R18*10^((0.89726074)*(LOG(G18/148.026))^2))," "))</f>
        <v xml:space="preserve"> </v>
      </c>
    </row>
    <row r="19" spans="1:22" ht="25.15" customHeight="1" x14ac:dyDescent="0.25">
      <c r="A19" s="13"/>
      <c r="B19" s="13">
        <v>7</v>
      </c>
      <c r="C19" s="16" t="s">
        <v>105</v>
      </c>
      <c r="D19" s="13" t="s">
        <v>106</v>
      </c>
      <c r="E19" s="13" t="s">
        <v>82</v>
      </c>
      <c r="F19" s="17">
        <v>75</v>
      </c>
      <c r="G19" s="18">
        <v>70.45</v>
      </c>
      <c r="H19" s="17" t="s">
        <v>114</v>
      </c>
      <c r="I19" s="17">
        <v>1983</v>
      </c>
      <c r="J19" s="48">
        <v>53</v>
      </c>
      <c r="K19" s="48">
        <v>58</v>
      </c>
      <c r="L19" s="47">
        <v>61</v>
      </c>
      <c r="M19" s="55">
        <v>58</v>
      </c>
      <c r="N19" s="47">
        <v>80</v>
      </c>
      <c r="O19" s="48">
        <v>83</v>
      </c>
      <c r="P19" s="48">
        <v>87</v>
      </c>
      <c r="Q19" s="45">
        <v>87</v>
      </c>
      <c r="R19" s="60">
        <f t="shared" ref="R19:R20" si="6">SUM(M19+Q19)</f>
        <v>145</v>
      </c>
      <c r="S19" s="14" t="s">
        <v>89</v>
      </c>
      <c r="T19" s="49">
        <f>IF(E19="M",R19*10^((0.79435814057)*(LOG(G19/174.393))^2),IF(E19="F",(R19*10^((0.89726074)*(LOG(G19/148.026))^2))," "))</f>
        <v>179.74790893990325</v>
      </c>
    </row>
    <row r="20" spans="1:22" ht="25.15" customHeight="1" x14ac:dyDescent="0.25">
      <c r="A20" s="13"/>
      <c r="B20" s="13">
        <v>8</v>
      </c>
      <c r="C20" s="20" t="s">
        <v>107</v>
      </c>
      <c r="D20" s="13" t="s">
        <v>108</v>
      </c>
      <c r="E20" s="13" t="s">
        <v>82</v>
      </c>
      <c r="F20" s="17">
        <v>75</v>
      </c>
      <c r="G20" s="18">
        <v>69.75</v>
      </c>
      <c r="H20" s="17" t="s">
        <v>113</v>
      </c>
      <c r="I20" s="17">
        <v>1988</v>
      </c>
      <c r="J20" s="48">
        <v>25</v>
      </c>
      <c r="K20" s="48">
        <v>26</v>
      </c>
      <c r="L20" s="48">
        <v>28</v>
      </c>
      <c r="M20" s="55">
        <v>28</v>
      </c>
      <c r="N20" s="48">
        <v>42</v>
      </c>
      <c r="O20" s="48">
        <v>44</v>
      </c>
      <c r="P20" s="47">
        <v>46</v>
      </c>
      <c r="Q20" s="62">
        <v>44</v>
      </c>
      <c r="R20" s="60">
        <f t="shared" si="6"/>
        <v>72</v>
      </c>
      <c r="S20" s="44" t="s">
        <v>88</v>
      </c>
      <c r="T20" s="49">
        <f>IF(E20="M",R20*10^((0.79435814057)*(LOG(G20/174.393))^2),IF(E20="F",(R20*10^((0.89726074)*(LOG(G20/148.026))^2))," "))</f>
        <v>89.774857300982831</v>
      </c>
      <c r="V20" s="50"/>
    </row>
    <row r="21" spans="1:22" s="46" customFormat="1" ht="25.15" customHeight="1" x14ac:dyDescent="0.25">
      <c r="A21" s="37"/>
      <c r="B21" s="37"/>
      <c r="C21" s="38"/>
      <c r="D21" s="37"/>
      <c r="E21" s="37"/>
      <c r="F21" s="39"/>
      <c r="G21" s="40"/>
      <c r="H21" s="39"/>
      <c r="I21" s="39"/>
      <c r="J21" s="56"/>
      <c r="K21" s="56"/>
      <c r="L21" s="56"/>
      <c r="M21" s="56"/>
      <c r="N21" s="56"/>
      <c r="O21" s="56"/>
      <c r="P21" s="56"/>
      <c r="Q21" s="56"/>
      <c r="R21" s="61"/>
      <c r="S21" s="41"/>
      <c r="T21" s="58" t="str">
        <f t="shared" ref="T21" si="7">IF(E21="M",R21*10^((0.79435814057)*(LOG(G21/174.393))^2),IF(E21="F",(R21*10^((0.89726074)*(LOG(G21/148.026))^2))," "))</f>
        <v xml:space="preserve"> </v>
      </c>
    </row>
    <row r="22" spans="1:22" ht="25.15" customHeight="1" x14ac:dyDescent="0.25">
      <c r="A22" s="13"/>
      <c r="B22" s="13">
        <v>9</v>
      </c>
      <c r="C22" s="20" t="s">
        <v>109</v>
      </c>
      <c r="D22" s="13" t="s">
        <v>85</v>
      </c>
      <c r="E22" s="13" t="s">
        <v>82</v>
      </c>
      <c r="F22" s="17" t="s">
        <v>84</v>
      </c>
      <c r="G22" s="18">
        <v>83.4</v>
      </c>
      <c r="H22" s="17" t="s">
        <v>86</v>
      </c>
      <c r="I22" s="17">
        <v>1988</v>
      </c>
      <c r="J22" s="48">
        <v>65</v>
      </c>
      <c r="K22" s="47">
        <v>70</v>
      </c>
      <c r="L22" s="47">
        <v>73</v>
      </c>
      <c r="M22" s="55">
        <v>65</v>
      </c>
      <c r="N22" s="48">
        <v>80</v>
      </c>
      <c r="O22" s="48">
        <v>83</v>
      </c>
      <c r="P22" s="47">
        <v>88</v>
      </c>
      <c r="Q22" s="45">
        <v>83</v>
      </c>
      <c r="R22" s="60">
        <f>SUM(M22+Q22)</f>
        <v>148</v>
      </c>
      <c r="S22" s="14" t="s">
        <v>89</v>
      </c>
      <c r="T22" s="49">
        <f>IF(E22="M",R22*10^((0.79435814057)*(LOG(G22/174.393))^2),IF(E22="F",(R22*10^((0.89726074)*(LOG(G22/148.026))^2))," "))</f>
        <v>168.25564347556585</v>
      </c>
    </row>
    <row r="23" spans="1:22" s="46" customFormat="1" ht="25.15" customHeight="1" x14ac:dyDescent="0.25">
      <c r="A23" s="37"/>
      <c r="B23" s="37"/>
      <c r="C23" s="38"/>
      <c r="D23" s="37"/>
      <c r="E23" s="37"/>
      <c r="F23" s="39"/>
      <c r="G23" s="40"/>
      <c r="H23" s="39"/>
      <c r="I23" s="39"/>
      <c r="J23" s="56"/>
      <c r="K23" s="56"/>
      <c r="L23" s="56"/>
      <c r="M23" s="56"/>
      <c r="N23" s="56"/>
      <c r="O23" s="56"/>
      <c r="P23" s="56"/>
      <c r="Q23" s="56"/>
      <c r="R23" s="61"/>
      <c r="S23" s="41"/>
      <c r="T23" s="58" t="str">
        <f t="shared" ref="T23" si="8">IF(E23="M",R23*10^((0.79435814057)*(LOG(G23/174.393))^2),IF(E23="F",(R23*10^((0.89726074)*(LOG(G23/148.026))^2))," "))</f>
        <v xml:space="preserve"> </v>
      </c>
    </row>
    <row r="24" spans="1:22" s="12" customFormat="1" ht="25.15" customHeight="1" x14ac:dyDescent="0.2">
      <c r="A24" s="29"/>
      <c r="B24" s="29"/>
      <c r="C24" s="30"/>
      <c r="D24" s="29"/>
      <c r="E24" s="29"/>
      <c r="F24" s="31"/>
      <c r="G24" s="32"/>
      <c r="H24" s="31"/>
      <c r="I24" s="31"/>
      <c r="J24" s="33"/>
      <c r="K24" s="33"/>
      <c r="L24" s="34"/>
      <c r="M24" s="35"/>
      <c r="N24" s="33"/>
      <c r="O24" s="33"/>
      <c r="P24" s="34"/>
      <c r="Q24" s="36"/>
      <c r="R24" s="36"/>
      <c r="S24" s="27"/>
      <c r="T24" s="27"/>
    </row>
    <row r="25" spans="1:22" s="12" customFormat="1" ht="25.15" customHeight="1" x14ac:dyDescent="0.2">
      <c r="A25" s="29"/>
      <c r="B25" s="29"/>
      <c r="C25" s="30"/>
      <c r="D25" s="29"/>
      <c r="E25" s="29"/>
      <c r="F25" s="31"/>
      <c r="G25" s="32"/>
      <c r="H25" s="31"/>
      <c r="I25" s="31"/>
      <c r="J25" s="33"/>
      <c r="K25" s="33"/>
      <c r="L25" s="34"/>
      <c r="M25" s="35" t="s">
        <v>115</v>
      </c>
      <c r="N25" s="59" t="s">
        <v>132</v>
      </c>
      <c r="O25" s="33"/>
      <c r="P25" s="34"/>
      <c r="Q25" s="36"/>
      <c r="R25" s="36"/>
      <c r="S25" s="27"/>
      <c r="T25" s="27"/>
    </row>
    <row r="26" spans="1:22" s="12" customFormat="1" ht="25.15" customHeight="1" x14ac:dyDescent="0.2">
      <c r="A26" s="29"/>
      <c r="B26" s="29"/>
      <c r="C26" s="30"/>
      <c r="D26" s="29"/>
      <c r="E26" s="29"/>
      <c r="F26" s="31"/>
      <c r="G26" s="32"/>
      <c r="H26" s="31"/>
      <c r="I26" s="31"/>
      <c r="J26" s="33"/>
      <c r="K26" s="33"/>
      <c r="L26" s="34"/>
      <c r="M26" s="35"/>
      <c r="N26" s="33"/>
      <c r="O26" s="33"/>
      <c r="P26" s="34"/>
      <c r="Q26" s="36"/>
      <c r="R26" s="36"/>
      <c r="S26" s="27"/>
      <c r="T26" s="27"/>
    </row>
    <row r="27" spans="1:22" s="12" customFormat="1" ht="25.15" customHeight="1" x14ac:dyDescent="0.25">
      <c r="A27" s="29"/>
      <c r="B27" s="29"/>
      <c r="C27" s="43" t="s">
        <v>80</v>
      </c>
      <c r="D27" s="29"/>
      <c r="E27" s="29"/>
      <c r="F27" s="31"/>
      <c r="G27" s="32"/>
      <c r="H27" s="31"/>
      <c r="I27" s="31"/>
      <c r="J27" s="33"/>
      <c r="K27" s="33"/>
      <c r="L27" s="34"/>
      <c r="M27" s="35"/>
      <c r="N27" s="33"/>
      <c r="O27" s="33"/>
      <c r="P27" s="34"/>
      <c r="Q27" s="36"/>
      <c r="R27" s="36"/>
      <c r="S27" s="27"/>
      <c r="T27" s="27"/>
    </row>
    <row r="28" spans="1:22" ht="25.15" customHeight="1" x14ac:dyDescent="0.2">
      <c r="A28" s="15"/>
      <c r="B28" s="13" t="s">
        <v>14</v>
      </c>
      <c r="C28" s="13"/>
      <c r="D28" s="13"/>
      <c r="E28" s="13"/>
      <c r="F28" s="15"/>
      <c r="G28" s="15"/>
      <c r="H28" s="15"/>
      <c r="I28" s="15"/>
      <c r="J28" s="53" t="s">
        <v>7</v>
      </c>
      <c r="K28" s="53"/>
      <c r="L28" s="53"/>
      <c r="M28" s="15"/>
      <c r="N28" s="53" t="s">
        <v>8</v>
      </c>
      <c r="O28" s="53"/>
      <c r="P28" s="53"/>
      <c r="Q28" s="15"/>
      <c r="R28" s="15"/>
      <c r="S28" s="15"/>
      <c r="T28" s="15"/>
    </row>
    <row r="29" spans="1:22" ht="25.15" customHeight="1" x14ac:dyDescent="0.2">
      <c r="A29" s="13" t="s">
        <v>13</v>
      </c>
      <c r="B29" s="13" t="s">
        <v>4</v>
      </c>
      <c r="C29" s="13" t="s">
        <v>9</v>
      </c>
      <c r="D29" s="13" t="s">
        <v>10</v>
      </c>
      <c r="E29" s="13" t="s">
        <v>81</v>
      </c>
      <c r="F29" s="15" t="s">
        <v>0</v>
      </c>
      <c r="G29" s="15" t="s">
        <v>5</v>
      </c>
      <c r="H29" s="15" t="s">
        <v>1</v>
      </c>
      <c r="I29" s="15" t="s">
        <v>6</v>
      </c>
      <c r="J29" s="15">
        <v>1</v>
      </c>
      <c r="K29" s="15">
        <v>2</v>
      </c>
      <c r="L29" s="15">
        <v>3</v>
      </c>
      <c r="M29" s="15" t="s">
        <v>2</v>
      </c>
      <c r="N29" s="15">
        <v>1</v>
      </c>
      <c r="O29" s="15">
        <v>2</v>
      </c>
      <c r="P29" s="15">
        <v>3</v>
      </c>
      <c r="Q29" s="15" t="s">
        <v>2</v>
      </c>
      <c r="R29" s="15" t="s">
        <v>3</v>
      </c>
      <c r="S29" s="15" t="s">
        <v>15</v>
      </c>
      <c r="T29" s="15" t="s">
        <v>78</v>
      </c>
    </row>
    <row r="30" spans="1:22" ht="25.15" customHeight="1" x14ac:dyDescent="0.25">
      <c r="A30" s="13"/>
      <c r="B30" s="13"/>
      <c r="C30" s="21" t="s">
        <v>96</v>
      </c>
      <c r="D30" s="13" t="s">
        <v>128</v>
      </c>
      <c r="E30" s="13" t="s">
        <v>87</v>
      </c>
      <c r="F30" s="22" t="s">
        <v>129</v>
      </c>
      <c r="G30" s="18">
        <v>60.05</v>
      </c>
      <c r="H30" s="17" t="s">
        <v>112</v>
      </c>
      <c r="I30" s="17">
        <v>2003</v>
      </c>
      <c r="J30" s="48">
        <v>21</v>
      </c>
      <c r="K30" s="48">
        <v>24</v>
      </c>
      <c r="L30" s="48">
        <v>27</v>
      </c>
      <c r="M30" s="55">
        <v>27</v>
      </c>
      <c r="N30" s="48">
        <v>25</v>
      </c>
      <c r="O30" s="48">
        <v>28</v>
      </c>
      <c r="P30" s="48">
        <v>31</v>
      </c>
      <c r="Q30" s="19">
        <v>31</v>
      </c>
      <c r="R30" s="60">
        <f t="shared" ref="R30" si="9">SUM(M30+Q30)</f>
        <v>58</v>
      </c>
      <c r="S30" s="44" t="s">
        <v>89</v>
      </c>
      <c r="T30" s="49">
        <f>IF(E30="M",R30*10^((0.79435814057)*(LOG(G30/174.393))^2),IF(E30="F",(R30*10^((0.89726074)*(LOG(G30/148.026))^2))," "))</f>
        <v>85.84708449380193</v>
      </c>
    </row>
    <row r="31" spans="1:22" s="46" customFormat="1" ht="25.15" customHeight="1" x14ac:dyDescent="0.25">
      <c r="A31" s="37"/>
      <c r="B31" s="37"/>
      <c r="C31" s="38"/>
      <c r="D31" s="37"/>
      <c r="E31" s="37"/>
      <c r="F31" s="39"/>
      <c r="G31" s="40"/>
      <c r="H31" s="39"/>
      <c r="I31" s="39"/>
      <c r="J31" s="56"/>
      <c r="K31" s="56"/>
      <c r="L31" s="56"/>
      <c r="M31" s="56"/>
      <c r="N31" s="56"/>
      <c r="O31" s="56"/>
      <c r="P31" s="56"/>
      <c r="Q31" s="56"/>
      <c r="R31" s="57"/>
      <c r="S31" s="41"/>
      <c r="T31" s="58" t="str">
        <f t="shared" ref="T31" si="10">IF(E31="M",R31*10^((0.79435814057)*(LOG(G31/174.393))^2),IF(E31="F",(R31*10^((0.89726074)*(LOG(G31/148.026))^2))," "))</f>
        <v xml:space="preserve"> </v>
      </c>
    </row>
    <row r="32" spans="1:22" ht="25.15" customHeight="1" x14ac:dyDescent="0.25">
      <c r="A32" s="13"/>
      <c r="B32" s="13"/>
      <c r="C32" s="20" t="s">
        <v>116</v>
      </c>
      <c r="D32" s="13" t="s">
        <v>117</v>
      </c>
      <c r="E32" s="13" t="s">
        <v>87</v>
      </c>
      <c r="F32" s="17">
        <v>69</v>
      </c>
      <c r="G32" s="18">
        <v>63.7</v>
      </c>
      <c r="H32" s="17" t="s">
        <v>114</v>
      </c>
      <c r="I32" s="17">
        <v>1991</v>
      </c>
      <c r="J32" s="48">
        <v>75</v>
      </c>
      <c r="K32" s="48">
        <v>80</v>
      </c>
      <c r="L32" s="48">
        <v>85</v>
      </c>
      <c r="M32" s="55">
        <v>85</v>
      </c>
      <c r="N32" s="48">
        <v>108</v>
      </c>
      <c r="O32" s="47">
        <v>112</v>
      </c>
      <c r="P32" s="47">
        <v>114</v>
      </c>
      <c r="Q32" s="19">
        <v>108</v>
      </c>
      <c r="R32" s="60">
        <f t="shared" ref="R32" si="11">SUM(M32+Q32)</f>
        <v>193</v>
      </c>
      <c r="S32" s="14" t="s">
        <v>89</v>
      </c>
      <c r="T32" s="49">
        <f>IF(E32="M",R32*10^((0.79435814057)*(LOG(G32/174.393))^2),IF(E32="F",(R32*10^((0.89726074)*(LOG(G32/148.026))^2))," "))</f>
        <v>273.85817388531319</v>
      </c>
    </row>
    <row r="33" spans="1:22" s="46" customFormat="1" ht="25.15" customHeight="1" x14ac:dyDescent="0.25">
      <c r="A33" s="37"/>
      <c r="B33" s="37"/>
      <c r="C33" s="38"/>
      <c r="D33" s="37"/>
      <c r="E33" s="37"/>
      <c r="F33" s="39"/>
      <c r="G33" s="40"/>
      <c r="H33" s="39"/>
      <c r="I33" s="39"/>
      <c r="J33" s="56"/>
      <c r="K33" s="56"/>
      <c r="L33" s="56"/>
      <c r="M33" s="56"/>
      <c r="N33" s="56"/>
      <c r="O33" s="56"/>
      <c r="P33" s="56"/>
      <c r="Q33" s="56"/>
      <c r="R33" s="57"/>
      <c r="S33" s="41"/>
      <c r="T33" s="58" t="str">
        <f t="shared" ref="T33" si="12">IF(E33="M",R33*10^((0.79435814057)*(LOG(G33/174.393))^2),IF(E33="F",(R33*10^((0.89726074)*(LOG(G33/148.026))^2))," "))</f>
        <v xml:space="preserve"> </v>
      </c>
    </row>
    <row r="34" spans="1:22" ht="25.15" customHeight="1" x14ac:dyDescent="0.25">
      <c r="A34" s="13"/>
      <c r="B34" s="13"/>
      <c r="C34" s="20" t="s">
        <v>118</v>
      </c>
      <c r="D34" s="13" t="s">
        <v>42</v>
      </c>
      <c r="E34" s="13" t="s">
        <v>87</v>
      </c>
      <c r="F34" s="17" t="s">
        <v>130</v>
      </c>
      <c r="G34" s="18">
        <v>70.55</v>
      </c>
      <c r="H34" s="17" t="s">
        <v>112</v>
      </c>
      <c r="I34" s="17">
        <v>1999</v>
      </c>
      <c r="J34" s="48">
        <v>60</v>
      </c>
      <c r="K34" s="48">
        <v>64</v>
      </c>
      <c r="L34" s="48">
        <v>68</v>
      </c>
      <c r="M34" s="55">
        <v>68</v>
      </c>
      <c r="N34" s="48">
        <v>90</v>
      </c>
      <c r="O34" s="48">
        <v>94</v>
      </c>
      <c r="P34" s="48">
        <v>98</v>
      </c>
      <c r="Q34" s="23">
        <v>98</v>
      </c>
      <c r="R34" s="60">
        <f t="shared" ref="R34" si="13">SUM(M34+Q34)</f>
        <v>166</v>
      </c>
      <c r="S34" s="14" t="s">
        <v>89</v>
      </c>
      <c r="T34" s="49">
        <f t="shared" ref="T34:T38" si="14">IF(E34="M",R34*10^((0.79435814057)*(LOG(G34/174.393))^2),IF(E34="F",(R34*10^((0.89726074)*(LOG(G34/148.026))^2))," "))</f>
        <v>220.19928685494065</v>
      </c>
      <c r="V34" s="50">
        <f>+R34*1.274502</f>
        <v>211.56733199999999</v>
      </c>
    </row>
    <row r="35" spans="1:22" s="46" customFormat="1" ht="25.15" customHeight="1" x14ac:dyDescent="0.25">
      <c r="A35" s="37"/>
      <c r="B35" s="37"/>
      <c r="C35" s="38"/>
      <c r="D35" s="37"/>
      <c r="E35" s="37"/>
      <c r="F35" s="39"/>
      <c r="G35" s="40"/>
      <c r="H35" s="39"/>
      <c r="I35" s="39"/>
      <c r="J35" s="56"/>
      <c r="K35" s="56"/>
      <c r="L35" s="56"/>
      <c r="M35" s="56"/>
      <c r="N35" s="56"/>
      <c r="O35" s="56"/>
      <c r="P35" s="56"/>
      <c r="Q35" s="56"/>
      <c r="R35" s="57"/>
      <c r="S35" s="41"/>
      <c r="T35" s="58" t="str">
        <f t="shared" si="14"/>
        <v xml:space="preserve"> </v>
      </c>
    </row>
    <row r="36" spans="1:22" ht="25.15" customHeight="1" x14ac:dyDescent="0.25">
      <c r="A36" s="13"/>
      <c r="B36" s="13"/>
      <c r="C36" s="20" t="s">
        <v>123</v>
      </c>
      <c r="D36" s="13" t="s">
        <v>50</v>
      </c>
      <c r="E36" s="13" t="s">
        <v>87</v>
      </c>
      <c r="F36" s="22">
        <v>85</v>
      </c>
      <c r="G36" s="18">
        <v>80.3</v>
      </c>
      <c r="H36" s="17" t="s">
        <v>114</v>
      </c>
      <c r="I36" s="17">
        <v>1978</v>
      </c>
      <c r="J36" s="48">
        <v>90</v>
      </c>
      <c r="K36" s="48">
        <v>100</v>
      </c>
      <c r="L36" s="48">
        <v>105</v>
      </c>
      <c r="M36" s="55">
        <v>105</v>
      </c>
      <c r="N36" s="48">
        <v>115</v>
      </c>
      <c r="O36" s="48">
        <v>125</v>
      </c>
      <c r="P36" s="48">
        <v>132</v>
      </c>
      <c r="Q36" s="19">
        <v>132</v>
      </c>
      <c r="R36" s="60">
        <f>SUM(M36+Q36)</f>
        <v>237</v>
      </c>
      <c r="S36" s="14" t="s">
        <v>89</v>
      </c>
      <c r="T36" s="49">
        <f>IF(E36="M",R36*10^((0.79435814057)*(LOG(G36/174.393))^2),IF(E36="F",(R36*10^((0.89726074)*(LOG(G36/148.026))^2))," "))</f>
        <v>291.65067340272117</v>
      </c>
    </row>
    <row r="37" spans="1:22" ht="25.15" customHeight="1" thickBot="1" x14ac:dyDescent="0.3">
      <c r="A37" s="13"/>
      <c r="B37" s="13"/>
      <c r="C37" s="20" t="s">
        <v>121</v>
      </c>
      <c r="D37" s="13" t="s">
        <v>122</v>
      </c>
      <c r="E37" s="13" t="s">
        <v>87</v>
      </c>
      <c r="F37" s="17">
        <v>85</v>
      </c>
      <c r="G37" s="18">
        <v>77.150000000000006</v>
      </c>
      <c r="H37" s="17" t="s">
        <v>114</v>
      </c>
      <c r="I37" s="17">
        <v>1991</v>
      </c>
      <c r="J37" s="48">
        <v>83</v>
      </c>
      <c r="K37" s="47">
        <v>87</v>
      </c>
      <c r="L37" s="48">
        <v>88</v>
      </c>
      <c r="M37" s="55">
        <v>88</v>
      </c>
      <c r="N37" s="48">
        <v>101</v>
      </c>
      <c r="O37" s="48">
        <v>105</v>
      </c>
      <c r="P37" s="47">
        <v>109</v>
      </c>
      <c r="Q37" s="23">
        <v>105</v>
      </c>
      <c r="R37" s="60">
        <f>SUM(M37+Q37)</f>
        <v>193</v>
      </c>
      <c r="S37" s="14" t="s">
        <v>88</v>
      </c>
      <c r="T37" s="49">
        <f>IF(E37="M",R37*10^((0.79435814057)*(LOG(G37/174.393))^2),IF(E37="F",(R37*10^((0.89726074)*(LOG(G37/148.026))^2))," "))</f>
        <v>242.77934432462445</v>
      </c>
    </row>
    <row r="38" spans="1:22" ht="25.15" customHeight="1" thickTop="1" thickBot="1" x14ac:dyDescent="0.3">
      <c r="A38" s="13"/>
      <c r="B38" s="13"/>
      <c r="C38" s="20" t="s">
        <v>119</v>
      </c>
      <c r="D38" s="13" t="s">
        <v>120</v>
      </c>
      <c r="E38" s="13" t="s">
        <v>87</v>
      </c>
      <c r="F38" s="22">
        <v>85</v>
      </c>
      <c r="G38" s="18">
        <v>84.25</v>
      </c>
      <c r="H38" s="17" t="s">
        <v>113</v>
      </c>
      <c r="I38" s="17">
        <v>1979</v>
      </c>
      <c r="J38" s="64">
        <v>66</v>
      </c>
      <c r="K38" s="47">
        <v>69</v>
      </c>
      <c r="L38" s="48">
        <v>70</v>
      </c>
      <c r="M38" s="55">
        <v>70</v>
      </c>
      <c r="N38" s="47">
        <v>85</v>
      </c>
      <c r="O38" s="48">
        <v>85</v>
      </c>
      <c r="P38" s="47">
        <v>91</v>
      </c>
      <c r="Q38" s="23">
        <v>85</v>
      </c>
      <c r="R38" s="60">
        <f t="shared" ref="R38" si="15">SUM(M38+Q38)</f>
        <v>155</v>
      </c>
      <c r="S38" s="14" t="s">
        <v>90</v>
      </c>
      <c r="T38" s="49">
        <f t="shared" si="14"/>
        <v>186.05125866503661</v>
      </c>
    </row>
    <row r="39" spans="1:22" s="46" customFormat="1" ht="25.15" customHeight="1" thickTop="1" x14ac:dyDescent="0.25">
      <c r="A39" s="37"/>
      <c r="B39" s="37"/>
      <c r="C39" s="38"/>
      <c r="D39" s="37"/>
      <c r="E39" s="37"/>
      <c r="F39" s="39"/>
      <c r="G39" s="40"/>
      <c r="H39" s="39"/>
      <c r="I39" s="39"/>
      <c r="J39" s="56"/>
      <c r="K39" s="56"/>
      <c r="L39" s="56"/>
      <c r="M39" s="56"/>
      <c r="N39" s="56"/>
      <c r="O39" s="56"/>
      <c r="P39" s="56"/>
      <c r="Q39" s="56"/>
      <c r="R39" s="57"/>
      <c r="S39" s="41"/>
      <c r="T39" s="58" t="str">
        <f t="shared" ref="T39:T40" si="16">IF(E39="M",R39*10^((0.79435814057)*(LOG(G39/174.393))^2),IF(E39="F",(R39*10^((0.89726074)*(LOG(G39/148.026))^2))," "))</f>
        <v xml:space="preserve"> </v>
      </c>
    </row>
    <row r="40" spans="1:22" ht="25.15" customHeight="1" x14ac:dyDescent="0.25">
      <c r="A40" s="13"/>
      <c r="B40" s="13"/>
      <c r="C40" s="20" t="s">
        <v>124</v>
      </c>
      <c r="D40" s="13" t="s">
        <v>125</v>
      </c>
      <c r="E40" s="13" t="s">
        <v>87</v>
      </c>
      <c r="F40" s="17">
        <v>94</v>
      </c>
      <c r="G40" s="18">
        <v>86.3</v>
      </c>
      <c r="H40" s="17" t="s">
        <v>126</v>
      </c>
      <c r="I40" s="17">
        <v>1989</v>
      </c>
      <c r="J40" s="48">
        <v>90</v>
      </c>
      <c r="K40" s="48">
        <v>95</v>
      </c>
      <c r="L40" s="48">
        <v>100</v>
      </c>
      <c r="M40" s="55">
        <v>100</v>
      </c>
      <c r="N40" s="48">
        <v>105</v>
      </c>
      <c r="O40" s="48">
        <v>113</v>
      </c>
      <c r="P40" s="47">
        <v>120</v>
      </c>
      <c r="Q40" s="19">
        <v>113</v>
      </c>
      <c r="R40" s="60">
        <f t="shared" ref="R40:R41" si="17">SUM(M40+Q40)</f>
        <v>213</v>
      </c>
      <c r="S40" s="14" t="s">
        <v>89</v>
      </c>
      <c r="T40" s="49">
        <f t="shared" si="16"/>
        <v>252.65395831320635</v>
      </c>
    </row>
    <row r="41" spans="1:22" ht="25.15" customHeight="1" x14ac:dyDescent="0.25">
      <c r="A41" s="13"/>
      <c r="B41" s="13"/>
      <c r="C41" s="21" t="s">
        <v>127</v>
      </c>
      <c r="D41" s="13" t="s">
        <v>69</v>
      </c>
      <c r="E41" s="13" t="s">
        <v>87</v>
      </c>
      <c r="F41" s="22">
        <v>94</v>
      </c>
      <c r="G41" s="18">
        <v>93</v>
      </c>
      <c r="H41" s="17" t="s">
        <v>126</v>
      </c>
      <c r="I41" s="17">
        <v>1970</v>
      </c>
      <c r="J41" s="47">
        <v>83</v>
      </c>
      <c r="K41" s="47">
        <v>83</v>
      </c>
      <c r="L41" s="48">
        <v>83</v>
      </c>
      <c r="M41" s="55">
        <v>83</v>
      </c>
      <c r="N41" s="48">
        <v>105</v>
      </c>
      <c r="O41" s="48">
        <v>110</v>
      </c>
      <c r="P41" s="48">
        <v>115</v>
      </c>
      <c r="Q41" s="19">
        <v>115</v>
      </c>
      <c r="R41" s="60">
        <f t="shared" si="17"/>
        <v>198</v>
      </c>
      <c r="S41" s="44" t="s">
        <v>88</v>
      </c>
      <c r="T41" s="49">
        <f t="shared" ref="T41" si="18">IF(E41="M",R41*10^((0.79435814057)*(LOG(G41/174.393))^2),IF(E41="F",(R41*10^((0.89726074)*(LOG(G41/148.026))^2))," "))</f>
        <v>226.92790531526353</v>
      </c>
    </row>
    <row r="42" spans="1:22" ht="25.15" customHeight="1" x14ac:dyDescent="0.2"/>
    <row r="43" spans="1:22" s="12" customFormat="1" ht="25.15" customHeight="1" x14ac:dyDescent="0.2">
      <c r="A43" s="29"/>
      <c r="B43" s="29"/>
      <c r="C43" s="30"/>
      <c r="D43" s="29"/>
      <c r="E43" s="29"/>
      <c r="F43" s="31"/>
      <c r="G43" s="32"/>
      <c r="H43" s="31"/>
      <c r="I43" s="31"/>
      <c r="J43" s="33"/>
      <c r="K43" s="33"/>
      <c r="L43" s="34"/>
      <c r="M43" s="35"/>
      <c r="N43" s="33"/>
      <c r="O43" s="33"/>
      <c r="P43" s="34"/>
      <c r="Q43" s="36"/>
      <c r="R43" s="36"/>
      <c r="S43" s="27"/>
      <c r="T43" s="27"/>
    </row>
    <row r="44" spans="1:22" ht="25.15" customHeight="1" x14ac:dyDescent="0.2">
      <c r="M44" s="1" t="s">
        <v>133</v>
      </c>
      <c r="N44" s="63" t="s">
        <v>134</v>
      </c>
    </row>
    <row r="45" spans="1:22" ht="25.15" customHeight="1" x14ac:dyDescent="0.2"/>
    <row r="46" spans="1:22" ht="25.15" customHeight="1" x14ac:dyDescent="0.2"/>
    <row r="47" spans="1:22" ht="25.15" customHeight="1" x14ac:dyDescent="0.2"/>
  </sheetData>
  <sortState ref="C22:R41">
    <sortCondition ref="F22:F41"/>
    <sortCondition descending="1" ref="R22:R41"/>
    <sortCondition ref="G22:G41"/>
  </sortState>
  <mergeCells count="6">
    <mergeCell ref="Q2:S2"/>
    <mergeCell ref="J28:L28"/>
    <mergeCell ref="N28:P28"/>
    <mergeCell ref="J5:L5"/>
    <mergeCell ref="N5:P5"/>
    <mergeCell ref="J2:N2"/>
  </mergeCells>
  <phoneticPr fontId="3" type="noConversion"/>
  <pageMargins left="0.59055118110236227" right="0.39370078740157483" top="0.59055118110236227" bottom="0.59055118110236227" header="0.51181102362204722" footer="0.51181102362204722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A27" sqref="A27"/>
    </sheetView>
  </sheetViews>
  <sheetFormatPr defaultColWidth="11.42578125" defaultRowHeight="12.75" x14ac:dyDescent="0.2"/>
  <sheetData>
    <row r="1" spans="1:2" x14ac:dyDescent="0.2">
      <c r="A1" s="5" t="s">
        <v>16</v>
      </c>
      <c r="B1" t="s">
        <v>17</v>
      </c>
    </row>
    <row r="2" spans="1:2" ht="15" x14ac:dyDescent="0.25">
      <c r="A2" s="2" t="s">
        <v>18</v>
      </c>
      <c r="B2" t="s">
        <v>19</v>
      </c>
    </row>
    <row r="3" spans="1:2" x14ac:dyDescent="0.2">
      <c r="A3" s="6"/>
    </row>
    <row r="4" spans="1:2" ht="15" x14ac:dyDescent="0.25">
      <c r="A4" s="2" t="s">
        <v>20</v>
      </c>
      <c r="B4" t="s">
        <v>21</v>
      </c>
    </row>
    <row r="5" spans="1:2" ht="15" x14ac:dyDescent="0.25">
      <c r="A5" s="2" t="s">
        <v>22</v>
      </c>
      <c r="B5" t="s">
        <v>23</v>
      </c>
    </row>
    <row r="6" spans="1:2" x14ac:dyDescent="0.2">
      <c r="A6" s="6"/>
    </row>
    <row r="7" spans="1:2" x14ac:dyDescent="0.2">
      <c r="A7" s="5" t="s">
        <v>24</v>
      </c>
      <c r="B7" t="s">
        <v>25</v>
      </c>
    </row>
    <row r="8" spans="1:2" x14ac:dyDescent="0.2">
      <c r="A8" s="6"/>
    </row>
    <row r="9" spans="1:2" ht="15" x14ac:dyDescent="0.25">
      <c r="A9" s="2" t="s">
        <v>26</v>
      </c>
      <c r="B9" t="s">
        <v>27</v>
      </c>
    </row>
    <row r="10" spans="1:2" ht="15" x14ac:dyDescent="0.25">
      <c r="A10" s="2" t="s">
        <v>28</v>
      </c>
      <c r="B10" t="s">
        <v>29</v>
      </c>
    </row>
    <row r="11" spans="1:2" ht="15" x14ac:dyDescent="0.25">
      <c r="A11" s="2" t="s">
        <v>30</v>
      </c>
      <c r="B11" t="s">
        <v>31</v>
      </c>
    </row>
    <row r="12" spans="1:2" ht="25.5" x14ac:dyDescent="0.2">
      <c r="A12" s="5" t="s">
        <v>32</v>
      </c>
      <c r="B12" t="s">
        <v>33</v>
      </c>
    </row>
    <row r="13" spans="1:2" x14ac:dyDescent="0.2">
      <c r="A13" s="6"/>
    </row>
    <row r="14" spans="1:2" ht="15" x14ac:dyDescent="0.25">
      <c r="A14" s="2" t="s">
        <v>34</v>
      </c>
      <c r="B14" t="s">
        <v>33</v>
      </c>
    </row>
    <row r="15" spans="1:2" ht="15" x14ac:dyDescent="0.25">
      <c r="A15" s="2" t="s">
        <v>35</v>
      </c>
      <c r="B15" t="s">
        <v>36</v>
      </c>
    </row>
    <row r="16" spans="1:2" x14ac:dyDescent="0.2">
      <c r="A16" s="6"/>
    </row>
    <row r="17" spans="1:2" ht="15" x14ac:dyDescent="0.25">
      <c r="A17" s="2" t="s">
        <v>37</v>
      </c>
      <c r="B17" t="s">
        <v>38</v>
      </c>
    </row>
    <row r="18" spans="1:2" x14ac:dyDescent="0.2">
      <c r="A18" s="6"/>
    </row>
    <row r="19" spans="1:2" x14ac:dyDescent="0.2">
      <c r="A19" s="5" t="s">
        <v>39</v>
      </c>
      <c r="B19" t="s">
        <v>40</v>
      </c>
    </row>
    <row r="20" spans="1:2" x14ac:dyDescent="0.2">
      <c r="A20" s="5"/>
    </row>
    <row r="21" spans="1:2" ht="15" x14ac:dyDescent="0.25">
      <c r="A21" s="2" t="s">
        <v>41</v>
      </c>
      <c r="B21" t="s">
        <v>42</v>
      </c>
    </row>
    <row r="22" spans="1:2" ht="15" x14ac:dyDescent="0.25">
      <c r="A22" s="2" t="s">
        <v>43</v>
      </c>
      <c r="B22" t="s">
        <v>44</v>
      </c>
    </row>
    <row r="23" spans="1:2" ht="15" x14ac:dyDescent="0.25">
      <c r="A23" s="3"/>
    </row>
    <row r="24" spans="1:2" ht="15" x14ac:dyDescent="0.25">
      <c r="A24" s="2" t="s">
        <v>45</v>
      </c>
      <c r="B24" t="s">
        <v>46</v>
      </c>
    </row>
    <row r="25" spans="1:2" ht="15" x14ac:dyDescent="0.25">
      <c r="A25" s="2" t="s">
        <v>47</v>
      </c>
      <c r="B25" t="s">
        <v>48</v>
      </c>
    </row>
    <row r="26" spans="1:2" ht="15" x14ac:dyDescent="0.25">
      <c r="A26" s="3"/>
    </row>
    <row r="27" spans="1:2" ht="15" x14ac:dyDescent="0.25">
      <c r="A27" s="2" t="s">
        <v>49</v>
      </c>
      <c r="B27" t="s">
        <v>50</v>
      </c>
    </row>
    <row r="28" spans="1:2" ht="15" x14ac:dyDescent="0.25">
      <c r="A28" s="4" t="s">
        <v>51</v>
      </c>
      <c r="B28" t="s">
        <v>52</v>
      </c>
    </row>
    <row r="29" spans="1:2" ht="15" x14ac:dyDescent="0.25">
      <c r="A29" s="2" t="s">
        <v>24</v>
      </c>
      <c r="B29" t="s">
        <v>53</v>
      </c>
    </row>
    <row r="30" spans="1:2" ht="15" x14ac:dyDescent="0.25">
      <c r="A30" s="2" t="s">
        <v>54</v>
      </c>
      <c r="B30" t="s">
        <v>55</v>
      </c>
    </row>
    <row r="31" spans="1:2" ht="15" x14ac:dyDescent="0.25">
      <c r="A31" s="3"/>
    </row>
    <row r="32" spans="1:2" ht="15" x14ac:dyDescent="0.25">
      <c r="A32" s="4" t="s">
        <v>56</v>
      </c>
      <c r="B32" t="s">
        <v>57</v>
      </c>
    </row>
    <row r="33" spans="1:2" ht="15" x14ac:dyDescent="0.25">
      <c r="A33" s="2" t="s">
        <v>58</v>
      </c>
      <c r="B33" t="s">
        <v>59</v>
      </c>
    </row>
    <row r="34" spans="1:2" ht="15" x14ac:dyDescent="0.25">
      <c r="A34" s="2" t="s">
        <v>60</v>
      </c>
      <c r="B34" t="s">
        <v>61</v>
      </c>
    </row>
    <row r="35" spans="1:2" ht="15" x14ac:dyDescent="0.25">
      <c r="A35" s="4" t="s">
        <v>62</v>
      </c>
      <c r="B35" t="s">
        <v>63</v>
      </c>
    </row>
    <row r="36" spans="1:2" ht="15" x14ac:dyDescent="0.25">
      <c r="A36" s="4" t="s">
        <v>41</v>
      </c>
      <c r="B36" t="s">
        <v>53</v>
      </c>
    </row>
    <row r="37" spans="1:2" ht="15" x14ac:dyDescent="0.25">
      <c r="A37" s="4" t="s">
        <v>64</v>
      </c>
      <c r="B37" t="s">
        <v>65</v>
      </c>
    </row>
    <row r="38" spans="1:2" ht="15" x14ac:dyDescent="0.25">
      <c r="A38" s="3"/>
    </row>
    <row r="39" spans="1:2" ht="15" x14ac:dyDescent="0.25">
      <c r="A39" s="2" t="s">
        <v>66</v>
      </c>
      <c r="B39" t="s">
        <v>67</v>
      </c>
    </row>
    <row r="40" spans="1:2" ht="15" x14ac:dyDescent="0.25">
      <c r="A40" s="2" t="s">
        <v>68</v>
      </c>
      <c r="B40" t="s">
        <v>69</v>
      </c>
    </row>
    <row r="41" spans="1:2" ht="15" x14ac:dyDescent="0.25">
      <c r="A41" s="4" t="s">
        <v>70</v>
      </c>
      <c r="B41" t="s">
        <v>71</v>
      </c>
    </row>
    <row r="42" spans="1:2" ht="15" x14ac:dyDescent="0.25">
      <c r="A42" s="3"/>
    </row>
    <row r="43" spans="1:2" ht="15" x14ac:dyDescent="0.25">
      <c r="A43" s="2" t="s">
        <v>72</v>
      </c>
      <c r="B43" t="s">
        <v>73</v>
      </c>
    </row>
    <row r="44" spans="1:2" ht="15" x14ac:dyDescent="0.25">
      <c r="A44" s="3"/>
    </row>
    <row r="45" spans="1:2" ht="15" x14ac:dyDescent="0.25">
      <c r="A45" s="4" t="s">
        <v>74</v>
      </c>
      <c r="B45" t="s">
        <v>59</v>
      </c>
    </row>
    <row r="46" spans="1:2" ht="15" x14ac:dyDescent="0.25">
      <c r="A46" s="2" t="s">
        <v>75</v>
      </c>
      <c r="B4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Score_sheet</vt:lpstr>
      <vt:lpstr>Feuil1</vt:lpstr>
      <vt:lpstr>Score_sheet!Print_Area</vt:lpstr>
      <vt:lpstr>Score_sheet!Print_Titles</vt:lpstr>
    </vt:vector>
  </TitlesOfParts>
  <Company>Fédération Althérophilie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Brassard</dc:creator>
  <cp:lastModifiedBy>SWA</cp:lastModifiedBy>
  <cp:lastPrinted>2015-01-29T16:48:38Z</cp:lastPrinted>
  <dcterms:created xsi:type="dcterms:W3CDTF">2003-03-26T15:55:21Z</dcterms:created>
  <dcterms:modified xsi:type="dcterms:W3CDTF">2015-09-20T16:11:49Z</dcterms:modified>
</cp:coreProperties>
</file>